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<sst xmlns="http://schemas.openxmlformats.org/spreadsheetml/2006/main" count="137" uniqueCount="114">
  <si>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</si>
  <si>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</si>
  <si>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</si>
  <si>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</si>
  <si>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</si>
  <si>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</si>
  <si>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</si>
  <si>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</si>
  <si>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</si>
  <si>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</si>
  <si>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</si>
  <si>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</si>
  <si>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</si>
  <si>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</si>
  <si>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</si>
  <si>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</si>
  <si>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</si>
  <si>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</si>
  <si>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</si>
  <si>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</si>
  <si>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</si>
  <si>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</si>
  <si>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</si>
  <si>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</si>
  <si>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</si>
  <si>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</si>
  <si>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</si>
  <si>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</si>
  <si>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</si>
  <si>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</si>
  <si>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</si>
  <si>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</si>
  <si>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</si>
  <si>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</si>
  <si>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</si>
  <si>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</si>
  <si>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</si>
  <si>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</si>
  <si>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</si>
  <si>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</si>
  <si>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</si>
  <si>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</si>
  <si>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</si>
  <si>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</si>
  <si>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</si>
  <si>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</si>
  <si>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</si>
  <si>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</si>
  <si>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</si>
  <si>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</si>
  <si>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</si>
  <si>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</si>
  <si>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</si>
  <si>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</si>
  <si>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</si>
  <si>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</si>
  <si>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</si>
  <si>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</si>
  <si>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</si>
  <si>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</si>
  <si>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</si>
  <si>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</si>
  <si>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</si>
  <si>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</si>
  <si>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</si>
  <si>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</si>
  <si>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</si>
  <si>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</si>
  <si>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</si>
  <si>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</si>
  <si>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</si>
  <si>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</si>
  <si>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</si>
  <si>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</si>
  <si>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</si>
  <si>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</si>
  <si>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</si>
  <si>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</si>
  <si>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</si>
  <si>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</si>
  <si>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</si>
  <si>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</si>
  <si>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</si>
  <si>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</si>
  <si>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</si>
  <si>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</si>
  <si>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</si>
  <si>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</si>
  <si>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</si>
  <si>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</si>
  <si>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</si>
  <si>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</si>
  <si>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</si>
  <si>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</si>
  <si>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</si>
  <si>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Севлиево</t>
  </si>
  <si>
    <t>BG 000215889</t>
  </si>
  <si>
    <t>Габрово</t>
  </si>
  <si>
    <t>Севлиево</t>
  </si>
  <si>
    <t xml:space="preserve">пл. Свобода </t>
  </si>
  <si>
    <t>д-р Иван Иванов -                               Кмет на Община Севлиево</t>
  </si>
  <si>
    <t>Дата: 12.12.2022 г.</t>
  </si>
  <si>
    <t>Детско-юнешеска школа по футбол в гр.Севлиево</t>
  </si>
  <si>
    <t>65927.502.46</t>
  </si>
  <si>
    <t>419ЛФЕ371</t>
  </si>
  <si>
    <t xml:space="preserve">топлинно изолиране на външни стени подмяна на дограмата   топлинно  изолиране на покрива      </t>
  </si>
  <si>
    <t>НПВУ</t>
  </si>
  <si>
    <t>Дом на културата Мара Белчева и Библиотека, гр. Севлиево</t>
  </si>
  <si>
    <t>65927.501.551.1, 65927.501.551.2, 65927.501.551.3</t>
  </si>
  <si>
    <t>453ВИП071</t>
  </si>
  <si>
    <t>топлоизолиране на стени подмяна на дограмата   топлоизолиране на покриви    топлоизолиране на под       подмяна на автоматичен котел мярка по ВОИ подмяна на помпи и вентилатори реконструкция вентилация подмяна на осветителни тела PV off-qrid система</t>
  </si>
  <si>
    <t>План за енергийна ефективност и програма за изпълнението</t>
  </si>
  <si>
    <t>2014-2020 година</t>
  </si>
  <si>
    <t>268/16.12.2014г.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</si>
</sst>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11" sqref="I11:J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78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 t="s">
        <v>96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2" t="s">
        <v>99</v>
      </c>
      <c r="E14" s="80">
        <v>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111</v>
      </c>
      <c r="B18" s="103" t="s">
        <v>112</v>
      </c>
      <c r="C18" s="103"/>
      <c r="D18" s="103" t="s">
        <v>113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/>
      <c r="C26" s="105"/>
      <c r="D26" s="105"/>
      <c r="E26" s="105"/>
      <c r="F26" s="17"/>
    </row>
    <row r="27" spans="1:6" ht="28.5" customHeight="1">
      <c r="A27" s="82" t="s">
        <v>88</v>
      </c>
      <c r="B27" s="105"/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100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80" zoomScaleNormal="80" zoomScalePageLayoutView="0" workbookViewId="0" topLeftCell="A1">
      <selection activeCell="T9" sqref="T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02.75" thickTop="1">
      <c r="A7" s="89">
        <v>1</v>
      </c>
      <c r="B7" s="23" t="s">
        <v>33</v>
      </c>
      <c r="C7" s="23" t="s">
        <v>102</v>
      </c>
      <c r="D7" s="23" t="s">
        <v>103</v>
      </c>
      <c r="E7" s="81">
        <v>356.41</v>
      </c>
      <c r="F7" s="23" t="s">
        <v>104</v>
      </c>
      <c r="G7" s="23" t="s">
        <v>105</v>
      </c>
      <c r="H7" s="23"/>
      <c r="I7" s="42" t="s">
        <v>92</v>
      </c>
      <c r="J7" s="43" t="s">
        <v>106</v>
      </c>
      <c r="K7" s="96">
        <v>40.713</v>
      </c>
      <c r="L7" s="97">
        <v>0</v>
      </c>
      <c r="M7" s="97">
        <v>37.65</v>
      </c>
      <c r="N7" s="97">
        <v>0</v>
      </c>
      <c r="O7" s="97">
        <v>0</v>
      </c>
      <c r="P7" s="97">
        <v>0</v>
      </c>
      <c r="Q7" s="97">
        <v>2.618</v>
      </c>
      <c r="R7" s="97">
        <v>0</v>
      </c>
      <c r="S7" s="74">
        <f>(L7*6000+M7*9300+N7*11628+O7*12778+P7*3800)/1000+SUM(Q7:R7)</f>
        <v>352.763</v>
      </c>
      <c r="T7" s="97">
        <v>6.223</v>
      </c>
      <c r="U7" s="74">
        <f>((L7*6000*350+M7*9300*202+N7*11628*270+O7*12778*227+P7*3800*43)+(Q7*819+R7*290)*1000)/1000000</f>
        <v>72.873432</v>
      </c>
      <c r="V7" s="74">
        <f aca="true" t="shared" si="0" ref="V7:V57">IF(T7=0,"",K7/T7)</f>
        <v>6.542342921420537</v>
      </c>
      <c r="W7" s="69"/>
    </row>
    <row r="8" spans="1:23" ht="255">
      <c r="A8" s="89">
        <v>2</v>
      </c>
      <c r="B8" s="23" t="s">
        <v>33</v>
      </c>
      <c r="C8" s="23" t="s">
        <v>107</v>
      </c>
      <c r="D8" s="23" t="s">
        <v>108</v>
      </c>
      <c r="E8" s="81">
        <v>10072.78</v>
      </c>
      <c r="F8" s="23" t="s">
        <v>109</v>
      </c>
      <c r="G8" s="23" t="s">
        <v>110</v>
      </c>
      <c r="H8" s="23"/>
      <c r="I8" s="42" t="s">
        <v>90</v>
      </c>
      <c r="J8" s="43" t="s">
        <v>106</v>
      </c>
      <c r="K8" s="96">
        <v>601.427</v>
      </c>
      <c r="L8" s="97">
        <v>0</v>
      </c>
      <c r="M8" s="97">
        <v>383.581</v>
      </c>
      <c r="N8" s="97">
        <v>0</v>
      </c>
      <c r="O8" s="97">
        <v>0</v>
      </c>
      <c r="P8" s="97">
        <v>0</v>
      </c>
      <c r="Q8" s="97">
        <v>315.401</v>
      </c>
      <c r="R8" s="97">
        <v>0</v>
      </c>
      <c r="S8" s="74">
        <f aca="true" t="shared" si="1" ref="S8:S56">(L8*6000+M8*9300+N8*11628+O8*12778+P8*3800)/1000+SUM(Q8:R8)</f>
        <v>3882.7043000000003</v>
      </c>
      <c r="T8" s="97">
        <v>96.891</v>
      </c>
      <c r="U8" s="74">
        <f aca="true" t="shared" si="2" ref="U8:U56">((L8*6000*350+M8*9300*202+N8*11628*270+O8*12778*227+P8*3800*43)+(Q8*819+R8*290)*1000)/1000000</f>
        <v>978.9086856</v>
      </c>
      <c r="V8" s="74">
        <f t="shared" si="0"/>
        <v>6.207253511678071</v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642.14</v>
      </c>
      <c r="L57" s="71">
        <f t="shared" si="3"/>
        <v>0</v>
      </c>
      <c r="M57" s="71">
        <f t="shared" si="3"/>
        <v>421.231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318.019</v>
      </c>
      <c r="R57" s="71">
        <f t="shared" si="3"/>
        <v>0</v>
      </c>
      <c r="S57" s="71">
        <f t="shared" si="3"/>
        <v>4235.4673</v>
      </c>
      <c r="T57" s="71">
        <f t="shared" si="3"/>
        <v>103.114</v>
      </c>
      <c r="U57" s="71">
        <f t="shared" si="3"/>
        <v>1051.7821176</v>
      </c>
      <c r="V57" s="72">
        <f t="shared" si="0"/>
        <v>6.227476385359893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Rosen Nanev</cp:lastModifiedBy>
  <cp:lastPrinted>2017-12-13T07:05:39Z</cp:lastPrinted>
  <dcterms:created xsi:type="dcterms:W3CDTF">1996-10-14T23:33:28Z</dcterms:created>
  <dcterms:modified xsi:type="dcterms:W3CDTF">2022-12-12T13:48:37Z</dcterms:modified>
  <cp:category/>
  <cp:version/>
  <cp:contentType/>
  <cp:contentStatus/>
</cp:coreProperties>
</file>